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G:\My Drive\Personal\Taxes\2025\Michael\Corporate\"/>
    </mc:Choice>
  </mc:AlternateContent>
  <xr:revisionPtr revIDLastSave="0" documentId="13_ncr:1_{FF4B2CF3-8DDC-4988-AFD5-E833232D9723}" xr6:coauthVersionLast="47" xr6:coauthVersionMax="47" xr10:uidLastSave="{00000000-0000-0000-0000-000000000000}"/>
  <bookViews>
    <workbookView xWindow="-110" yWindow="-110" windowWidth="19420" windowHeight="11500" tabRatio="500" activeTab="1" xr2:uid="{00000000-000D-0000-FFFF-FFFF00000000}"/>
  </bookViews>
  <sheets>
    <sheet name="Transaction Detail" sheetId="1" r:id="rId1"/>
    <sheet name="Income Statement FY202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1" i="2" l="1"/>
  <c r="M27" i="2"/>
  <c r="L27" i="2"/>
  <c r="K27" i="2"/>
  <c r="J27" i="2"/>
  <c r="I27" i="2"/>
  <c r="H27" i="2"/>
  <c r="G27" i="2"/>
  <c r="F27" i="2"/>
  <c r="E27" i="2"/>
  <c r="D27" i="2"/>
  <c r="C27" i="2"/>
  <c r="B27" i="2"/>
  <c r="N26" i="2"/>
  <c r="N25" i="2"/>
  <c r="M20" i="2"/>
  <c r="L20" i="2"/>
  <c r="K20" i="2"/>
  <c r="J20" i="2"/>
  <c r="I20" i="2"/>
  <c r="H20" i="2"/>
  <c r="G20" i="2"/>
  <c r="F20" i="2"/>
  <c r="E20" i="2"/>
  <c r="D20" i="2"/>
  <c r="C20" i="2"/>
  <c r="B20" i="2"/>
  <c r="N12" i="2"/>
  <c r="N11" i="2"/>
  <c r="M8" i="2"/>
  <c r="L8" i="2"/>
  <c r="K8" i="2"/>
  <c r="J8" i="2"/>
  <c r="I8" i="2"/>
  <c r="H8" i="2"/>
  <c r="G8" i="2"/>
  <c r="F8" i="2"/>
  <c r="E8" i="2"/>
  <c r="D8" i="2"/>
  <c r="C8" i="2"/>
  <c r="B8" i="2"/>
  <c r="N7" i="2"/>
  <c r="N8" i="2" s="1"/>
  <c r="N20" i="2" l="1"/>
  <c r="N22" i="2" s="1"/>
  <c r="N29" i="2" s="1"/>
  <c r="N27" i="2"/>
  <c r="B22" i="2"/>
  <c r="B29" i="2" s="1"/>
  <c r="C22" i="2"/>
  <c r="C29" i="2" s="1"/>
  <c r="D22" i="2"/>
  <c r="D29" i="2" s="1"/>
  <c r="E22" i="2"/>
  <c r="E29" i="2" s="1"/>
  <c r="F22" i="2"/>
  <c r="F29" i="2" s="1"/>
  <c r="L22" i="2"/>
  <c r="L29" i="2" s="1"/>
  <c r="G22" i="2"/>
  <c r="G29" i="2" s="1"/>
  <c r="H22" i="2"/>
  <c r="H29" i="2" s="1"/>
  <c r="I22" i="2"/>
  <c r="I29" i="2" s="1"/>
  <c r="J22" i="2"/>
  <c r="J29" i="2" s="1"/>
  <c r="K22" i="2"/>
  <c r="K29" i="2" s="1"/>
  <c r="M22" i="2"/>
  <c r="M29" i="2" s="1"/>
</calcChain>
</file>

<file path=xl/sharedStrings.xml><?xml version="1.0" encoding="utf-8"?>
<sst xmlns="http://schemas.openxmlformats.org/spreadsheetml/2006/main" count="222" uniqueCount="105">
  <si>
    <t>Date</t>
  </si>
  <si>
    <t>Type</t>
  </si>
  <si>
    <t>Description</t>
  </si>
  <si>
    <t>Category</t>
  </si>
  <si>
    <t>Credit</t>
  </si>
  <si>
    <t>Debit</t>
  </si>
  <si>
    <t>Month</t>
  </si>
  <si>
    <t>2025-01-02</t>
  </si>
  <si>
    <t>TransferOut</t>
  </si>
  <si>
    <t>Transfer</t>
  </si>
  <si>
    <t>Owner Draw</t>
  </si>
  <si>
    <t>2025-01</t>
  </si>
  <si>
    <t>2025-01-09</t>
  </si>
  <si>
    <t>DbCard</t>
  </si>
  <si>
    <t>CORPORATE FILINGS LLC</t>
  </si>
  <si>
    <t>Legal/Filing Fees</t>
  </si>
  <si>
    <t>2025-01-21</t>
  </si>
  <si>
    <t>OPENPHONE</t>
  </si>
  <si>
    <t>Communications</t>
  </si>
  <si>
    <t>2025-01-27</t>
  </si>
  <si>
    <t>2025-02-20</t>
  </si>
  <si>
    <t>2025-02</t>
  </si>
  <si>
    <t>2025-02-21</t>
  </si>
  <si>
    <t>2025-02-22</t>
  </si>
  <si>
    <t>2025-03-12</t>
  </si>
  <si>
    <t>eTransfer</t>
  </si>
  <si>
    <t>2025-03</t>
  </si>
  <si>
    <t>2025-03-21</t>
  </si>
  <si>
    <t>2025-03-27</t>
  </si>
  <si>
    <t>2025-04-21</t>
  </si>
  <si>
    <t>2025-04</t>
  </si>
  <si>
    <t>2025-04-27</t>
  </si>
  <si>
    <t>2025-05-06</t>
  </si>
  <si>
    <t>2025-05</t>
  </si>
  <si>
    <t>2025-05-21</t>
  </si>
  <si>
    <t>2025-05-26</t>
  </si>
  <si>
    <t>2025-05-28</t>
  </si>
  <si>
    <t>TransferIn</t>
  </si>
  <si>
    <t>May 2025</t>
  </si>
  <si>
    <t>Owner Contribution</t>
  </si>
  <si>
    <t>2025-05-30</t>
  </si>
  <si>
    <t>ACHIn</t>
  </si>
  <si>
    <t>STRIPE</t>
  </si>
  <si>
    <t>Service Revenue</t>
  </si>
  <si>
    <t>2025-06-21</t>
  </si>
  <si>
    <t>2025-06</t>
  </si>
  <si>
    <t>2025-06-27</t>
  </si>
  <si>
    <t>2025-07-08</t>
  </si>
  <si>
    <t>2025-07</t>
  </si>
  <si>
    <t>2025-07-21</t>
  </si>
  <si>
    <t>2025-07-27</t>
  </si>
  <si>
    <t>2025-08-21</t>
  </si>
  <si>
    <t>2025-08</t>
  </si>
  <si>
    <t>2025-08-27</t>
  </si>
  <si>
    <t>2025-09-04</t>
  </si>
  <si>
    <t>2025-09</t>
  </si>
  <si>
    <t>2025-09-21</t>
  </si>
  <si>
    <t>2025-09-26</t>
  </si>
  <si>
    <t>2025-10-21</t>
  </si>
  <si>
    <t>2025-10</t>
  </si>
  <si>
    <t>2025-11-21</t>
  </si>
  <si>
    <t>2025-11</t>
  </si>
  <si>
    <t>2025-11-27</t>
  </si>
  <si>
    <t>2025-12-15</t>
  </si>
  <si>
    <t>2025-12</t>
  </si>
  <si>
    <t>2025-12-21</t>
  </si>
  <si>
    <t>2025-12-27</t>
  </si>
  <si>
    <t>EVANS GRANT &amp; ASSOCIATES LLC</t>
  </si>
  <si>
    <t>Statement of Income (Cash Basis)</t>
  </si>
  <si>
    <t>For the Year Ended December 31, 2025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</si>
  <si>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</si>
  <si>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</si>
  <si>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</si>
  <si>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</si>
  <si>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</si>
  <si>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</si>
  <si>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</si>
  <si>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</si>
  <si>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</si>
  <si>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</si>
  <si>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</si>
  <si>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</si>
  <si>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</si>
  <si>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REVENUE</t>
  </si>
  <si>
    <t>Total Revenue</t>
  </si>
  <si>
    <t>OPERATING EXPENSES</t>
  </si>
  <si>
    <t>Communications (OpenPhone)</t>
  </si>
  <si>
    <t>Total Operating Expenses</t>
  </si>
  <si>
    <t>NET OPERATING INCOME</t>
  </si>
  <si>
    <t>EQUITY ACTIVITY</t>
  </si>
  <si>
    <t>Owner Contributions</t>
  </si>
  <si>
    <t>Owner Draws</t>
  </si>
  <si>
    <t>Net Equity Change</t>
  </si>
  <si>
    <t>NET CHANGE IN CASH</t>
  </si>
  <si>
    <t>Utilities</t>
  </si>
  <si>
    <t>Tax &amp; Licenses</t>
  </si>
  <si>
    <t>Fees</t>
  </si>
  <si>
    <t>Test Transactions NOT Income</t>
  </si>
  <si>
    <t>Meals &amp; Entertainment</t>
  </si>
  <si>
    <t>Local Transportation</t>
  </si>
  <si>
    <t>Advertising and Marketing</t>
  </si>
  <si>
    <t>Training &amp; Education</t>
  </si>
  <si>
    <t>Office Supplies</t>
  </si>
  <si>
    <t>Parking</t>
  </si>
  <si>
    <t>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</si>
</sst>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6" x14ac:knownFonts="1">
    <font>
      <sz val="11"/>
      <color theme="1"/>
      <name val="Calibri"/>
      <family val="2"/>
      <charset val="1"/>
    </font>
    <font>
      <b/>
      <sz val="11"/>
      <name val="Cambria"/>
      <family val="1"/>
    </font>
    <font>
      <b/>
      <sz val="14"/>
      <name val="Cambria"/>
      <family val="1"/>
    </font>
    <font>
      <b/>
      <sz val="12"/>
      <name val="Cambria"/>
      <family val="1"/>
    </font>
    <font>
      <i/>
      <sz val="11"/>
      <name val="Cambria"/>
      <family val="1"/>
    </font>
    <font>
      <b/>
      <sz val="11"/>
      <color rgb="FF0000FF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D9E1F2"/>
        <bgColor rgb="FFCCFFFF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/>
    </xf>
    <xf numFmtId="164" fontId="0" fillId="0" borderId="0" xfId="0" applyNumberFormat="1"/>
    <xf numFmtId="0" fontId="0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164" fontId="5" fillId="0" borderId="0" xfId="0" applyNumberFormat="1" applyFont="1"/>
    <xf numFmtId="164" fontId="0" fillId="3" borderId="0" xfId="0" applyNumberFormat="1" applyFill="1"/>
    <xf numFmtId="0" fontId="0" fillId="3" borderId="0" xfId="0" applyFill="1"/>
    <xf numFmtId="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opLeftCell="A19" zoomScaleNormal="100" workbookViewId="0">
      <selection activeCell="E35" sqref="E35"/>
    </sheetView>
  </sheetViews>
  <sheetFormatPr defaultColWidth="8.6328125" defaultRowHeight="14.5" x14ac:dyDescent="0.35"/>
  <cols>
    <col min="1" max="2" width="12" customWidth="1"/>
    <col min="3" max="3" width="25" customWidth="1"/>
    <col min="4" max="4" width="20" customWidth="1"/>
    <col min="5" max="6" width="12" customWidth="1"/>
    <col min="7" max="7" width="10" customWidth="1"/>
  </cols>
  <sheetData>
    <row r="1" spans="1: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5">
      <c r="A2" t="s">
        <v>36</v>
      </c>
      <c r="B2" t="s">
        <v>37</v>
      </c>
      <c r="C2" t="s">
        <v>38</v>
      </c>
      <c r="D2" t="s">
        <v>39</v>
      </c>
      <c r="E2" s="2">
        <v>200</v>
      </c>
      <c r="G2" s="3" t="s">
        <v>33</v>
      </c>
    </row>
    <row r="3" spans="1:7" x14ac:dyDescent="0.35">
      <c r="A3" t="s">
        <v>12</v>
      </c>
      <c r="B3" t="s">
        <v>13</v>
      </c>
      <c r="C3" t="s">
        <v>14</v>
      </c>
      <c r="D3" t="s">
        <v>15</v>
      </c>
      <c r="F3" s="2">
        <v>125</v>
      </c>
      <c r="G3" s="3" t="s">
        <v>11</v>
      </c>
    </row>
    <row r="4" spans="1:7" x14ac:dyDescent="0.35">
      <c r="A4" t="s">
        <v>19</v>
      </c>
      <c r="B4" t="s">
        <v>13</v>
      </c>
      <c r="C4" t="s">
        <v>14</v>
      </c>
      <c r="D4" t="s">
        <v>15</v>
      </c>
      <c r="F4" s="2">
        <v>29</v>
      </c>
      <c r="G4" s="3" t="s">
        <v>11</v>
      </c>
    </row>
    <row r="5" spans="1:7" x14ac:dyDescent="0.35">
      <c r="A5" t="s">
        <v>20</v>
      </c>
      <c r="B5" t="s">
        <v>13</v>
      </c>
      <c r="C5" t="s">
        <v>14</v>
      </c>
      <c r="D5" t="s">
        <v>15</v>
      </c>
      <c r="F5" s="2">
        <v>100</v>
      </c>
      <c r="G5" s="3" t="s">
        <v>21</v>
      </c>
    </row>
    <row r="6" spans="1:7" x14ac:dyDescent="0.35">
      <c r="A6" t="s">
        <v>23</v>
      </c>
      <c r="B6" t="s">
        <v>13</v>
      </c>
      <c r="C6" t="s">
        <v>14</v>
      </c>
      <c r="D6" t="s">
        <v>15</v>
      </c>
      <c r="F6" s="2">
        <v>20</v>
      </c>
      <c r="G6" s="3" t="s">
        <v>21</v>
      </c>
    </row>
    <row r="7" spans="1:7" x14ac:dyDescent="0.35">
      <c r="A7" t="s">
        <v>28</v>
      </c>
      <c r="B7" t="s">
        <v>13</v>
      </c>
      <c r="C7" t="s">
        <v>14</v>
      </c>
      <c r="D7" t="s">
        <v>15</v>
      </c>
      <c r="F7" s="2">
        <v>29</v>
      </c>
      <c r="G7" s="3" t="s">
        <v>26</v>
      </c>
    </row>
    <row r="8" spans="1:7" x14ac:dyDescent="0.35">
      <c r="A8" t="s">
        <v>31</v>
      </c>
      <c r="B8" t="s">
        <v>13</v>
      </c>
      <c r="C8" t="s">
        <v>14</v>
      </c>
      <c r="D8" t="s">
        <v>15</v>
      </c>
      <c r="F8" s="2">
        <v>29</v>
      </c>
      <c r="G8" s="3" t="s">
        <v>30</v>
      </c>
    </row>
    <row r="9" spans="1:7" x14ac:dyDescent="0.35">
      <c r="A9" t="s">
        <v>32</v>
      </c>
      <c r="B9" t="s">
        <v>13</v>
      </c>
      <c r="C9" t="s">
        <v>14</v>
      </c>
      <c r="D9" t="s">
        <v>15</v>
      </c>
      <c r="F9" s="2">
        <v>125</v>
      </c>
      <c r="G9" s="3" t="s">
        <v>33</v>
      </c>
    </row>
    <row r="10" spans="1:7" x14ac:dyDescent="0.35">
      <c r="A10" t="s">
        <v>35</v>
      </c>
      <c r="B10" t="s">
        <v>13</v>
      </c>
      <c r="C10" t="s">
        <v>14</v>
      </c>
      <c r="D10" t="s">
        <v>15</v>
      </c>
      <c r="F10" s="2">
        <v>29</v>
      </c>
      <c r="G10" s="3" t="s">
        <v>33</v>
      </c>
    </row>
    <row r="11" spans="1:7" x14ac:dyDescent="0.35">
      <c r="A11" t="s">
        <v>46</v>
      </c>
      <c r="B11" t="s">
        <v>13</v>
      </c>
      <c r="C11" t="s">
        <v>14</v>
      </c>
      <c r="D11" t="s">
        <v>15</v>
      </c>
      <c r="F11" s="2">
        <v>29</v>
      </c>
      <c r="G11" s="3" t="s">
        <v>45</v>
      </c>
    </row>
    <row r="12" spans="1:7" x14ac:dyDescent="0.35">
      <c r="A12" t="s">
        <v>50</v>
      </c>
      <c r="B12" t="s">
        <v>13</v>
      </c>
      <c r="C12" t="s">
        <v>14</v>
      </c>
      <c r="D12" t="s">
        <v>15</v>
      </c>
      <c r="F12" s="2">
        <v>29</v>
      </c>
      <c r="G12" s="3" t="s">
        <v>48</v>
      </c>
    </row>
    <row r="13" spans="1:7" x14ac:dyDescent="0.35">
      <c r="A13" t="s">
        <v>53</v>
      </c>
      <c r="B13" t="s">
        <v>13</v>
      </c>
      <c r="C13" t="s">
        <v>14</v>
      </c>
      <c r="D13" t="s">
        <v>15</v>
      </c>
      <c r="F13" s="2">
        <v>29</v>
      </c>
      <c r="G13" s="3" t="s">
        <v>52</v>
      </c>
    </row>
    <row r="14" spans="1:7" x14ac:dyDescent="0.35">
      <c r="A14" t="s">
        <v>57</v>
      </c>
      <c r="B14" t="s">
        <v>13</v>
      </c>
      <c r="C14" t="s">
        <v>14</v>
      </c>
      <c r="D14" t="s">
        <v>15</v>
      </c>
      <c r="F14" s="2">
        <v>29</v>
      </c>
      <c r="G14" s="3" t="s">
        <v>55</v>
      </c>
    </row>
    <row r="15" spans="1:7" x14ac:dyDescent="0.35">
      <c r="A15" t="s">
        <v>58</v>
      </c>
      <c r="B15" t="s">
        <v>13</v>
      </c>
      <c r="C15" t="s">
        <v>14</v>
      </c>
      <c r="D15" t="s">
        <v>15</v>
      </c>
      <c r="F15" s="2">
        <v>29</v>
      </c>
      <c r="G15" s="3" t="s">
        <v>59</v>
      </c>
    </row>
    <row r="16" spans="1:7" x14ac:dyDescent="0.35">
      <c r="A16" t="s">
        <v>58</v>
      </c>
      <c r="B16" t="s">
        <v>13</v>
      </c>
      <c r="C16" t="s">
        <v>14</v>
      </c>
      <c r="D16" t="s">
        <v>15</v>
      </c>
      <c r="F16" s="2">
        <v>20</v>
      </c>
      <c r="G16" s="3" t="s">
        <v>59</v>
      </c>
    </row>
    <row r="17" spans="1:7" x14ac:dyDescent="0.35">
      <c r="A17" t="s">
        <v>62</v>
      </c>
      <c r="B17" t="s">
        <v>13</v>
      </c>
      <c r="C17" t="s">
        <v>14</v>
      </c>
      <c r="D17" t="s">
        <v>15</v>
      </c>
      <c r="F17" s="2">
        <v>29</v>
      </c>
      <c r="G17" s="3" t="s">
        <v>61</v>
      </c>
    </row>
    <row r="18" spans="1:7" x14ac:dyDescent="0.35">
      <c r="A18" t="s">
        <v>66</v>
      </c>
      <c r="B18" t="s">
        <v>13</v>
      </c>
      <c r="C18" t="s">
        <v>14</v>
      </c>
      <c r="D18" t="s">
        <v>15</v>
      </c>
      <c r="F18" s="2">
        <v>29</v>
      </c>
      <c r="G18" s="3" t="s">
        <v>64</v>
      </c>
    </row>
    <row r="19" spans="1:7" x14ac:dyDescent="0.35">
      <c r="A19" t="s">
        <v>24</v>
      </c>
      <c r="B19" t="s">
        <v>8</v>
      </c>
      <c r="C19" t="s">
        <v>25</v>
      </c>
      <c r="D19" t="s">
        <v>10</v>
      </c>
      <c r="F19" s="2">
        <v>600</v>
      </c>
      <c r="G19" s="3" t="s">
        <v>26</v>
      </c>
    </row>
    <row r="20" spans="1:7" x14ac:dyDescent="0.35">
      <c r="A20" t="s">
        <v>47</v>
      </c>
      <c r="B20" t="s">
        <v>8</v>
      </c>
      <c r="C20" t="s">
        <v>25</v>
      </c>
      <c r="D20" t="s">
        <v>10</v>
      </c>
      <c r="F20" s="2">
        <v>1000</v>
      </c>
      <c r="G20" s="3" t="s">
        <v>48</v>
      </c>
    </row>
    <row r="21" spans="1:7" x14ac:dyDescent="0.35">
      <c r="A21" t="s">
        <v>7</v>
      </c>
      <c r="B21" t="s">
        <v>8</v>
      </c>
      <c r="C21" t="s">
        <v>9</v>
      </c>
      <c r="D21" t="s">
        <v>10</v>
      </c>
      <c r="F21" s="2">
        <v>700</v>
      </c>
      <c r="G21" s="3" t="s">
        <v>11</v>
      </c>
    </row>
    <row r="22" spans="1:7" x14ac:dyDescent="0.35">
      <c r="A22" t="s">
        <v>63</v>
      </c>
      <c r="B22" t="s">
        <v>37</v>
      </c>
      <c r="C22" t="s">
        <v>25</v>
      </c>
      <c r="D22" t="s">
        <v>39</v>
      </c>
      <c r="E22" s="2">
        <v>200</v>
      </c>
      <c r="G22" s="3" t="s">
        <v>64</v>
      </c>
    </row>
    <row r="23" spans="1:7" x14ac:dyDescent="0.35">
      <c r="A23" t="s">
        <v>16</v>
      </c>
      <c r="B23" t="s">
        <v>13</v>
      </c>
      <c r="C23" t="s">
        <v>17</v>
      </c>
      <c r="D23" t="s">
        <v>18</v>
      </c>
      <c r="F23" s="2">
        <v>36.5</v>
      </c>
      <c r="G23" s="3" t="s">
        <v>11</v>
      </c>
    </row>
    <row r="24" spans="1:7" x14ac:dyDescent="0.35">
      <c r="A24" t="s">
        <v>22</v>
      </c>
      <c r="B24" t="s">
        <v>13</v>
      </c>
      <c r="C24" t="s">
        <v>17</v>
      </c>
      <c r="D24" t="s">
        <v>18</v>
      </c>
      <c r="F24" s="2">
        <v>36.5</v>
      </c>
      <c r="G24" s="3" t="s">
        <v>21</v>
      </c>
    </row>
    <row r="25" spans="1:7" x14ac:dyDescent="0.35">
      <c r="A25" t="s">
        <v>27</v>
      </c>
      <c r="B25" t="s">
        <v>13</v>
      </c>
      <c r="C25" t="s">
        <v>17</v>
      </c>
      <c r="D25" t="s">
        <v>18</v>
      </c>
      <c r="F25" s="2">
        <v>36.5</v>
      </c>
      <c r="G25" s="3" t="s">
        <v>26</v>
      </c>
    </row>
    <row r="26" spans="1:7" x14ac:dyDescent="0.35">
      <c r="A26" t="s">
        <v>29</v>
      </c>
      <c r="B26" t="s">
        <v>13</v>
      </c>
      <c r="C26" t="s">
        <v>17</v>
      </c>
      <c r="D26" t="s">
        <v>18</v>
      </c>
      <c r="F26" s="2">
        <v>36.5</v>
      </c>
      <c r="G26" s="3" t="s">
        <v>30</v>
      </c>
    </row>
    <row r="27" spans="1:7" x14ac:dyDescent="0.35">
      <c r="A27" t="s">
        <v>34</v>
      </c>
      <c r="B27" t="s">
        <v>13</v>
      </c>
      <c r="C27" t="s">
        <v>17</v>
      </c>
      <c r="D27" t="s">
        <v>18</v>
      </c>
      <c r="F27" s="2">
        <v>36.5</v>
      </c>
      <c r="G27" s="3" t="s">
        <v>33</v>
      </c>
    </row>
    <row r="28" spans="1:7" x14ac:dyDescent="0.35">
      <c r="A28" t="s">
        <v>44</v>
      </c>
      <c r="B28" t="s">
        <v>13</v>
      </c>
      <c r="C28" t="s">
        <v>17</v>
      </c>
      <c r="D28" t="s">
        <v>18</v>
      </c>
      <c r="F28" s="2">
        <v>43.34</v>
      </c>
      <c r="G28" s="3" t="s">
        <v>45</v>
      </c>
    </row>
    <row r="29" spans="1:7" x14ac:dyDescent="0.35">
      <c r="A29" t="s">
        <v>49</v>
      </c>
      <c r="B29" t="s">
        <v>13</v>
      </c>
      <c r="C29" t="s">
        <v>17</v>
      </c>
      <c r="D29" t="s">
        <v>18</v>
      </c>
      <c r="F29" s="2">
        <v>43.34</v>
      </c>
      <c r="G29" s="3" t="s">
        <v>48</v>
      </c>
    </row>
    <row r="30" spans="1:7" x14ac:dyDescent="0.35">
      <c r="A30" t="s">
        <v>51</v>
      </c>
      <c r="B30" t="s">
        <v>13</v>
      </c>
      <c r="C30" t="s">
        <v>17</v>
      </c>
      <c r="D30" t="s">
        <v>18</v>
      </c>
      <c r="F30" s="2">
        <v>43.34</v>
      </c>
      <c r="G30" s="3" t="s">
        <v>52</v>
      </c>
    </row>
    <row r="31" spans="1:7" x14ac:dyDescent="0.35">
      <c r="A31" t="s">
        <v>56</v>
      </c>
      <c r="B31" t="s">
        <v>13</v>
      </c>
      <c r="C31" t="s">
        <v>17</v>
      </c>
      <c r="D31" t="s">
        <v>18</v>
      </c>
      <c r="F31" s="2">
        <v>43.34</v>
      </c>
      <c r="G31" s="3" t="s">
        <v>55</v>
      </c>
    </row>
    <row r="32" spans="1:7" x14ac:dyDescent="0.35">
      <c r="A32" t="s">
        <v>58</v>
      </c>
      <c r="B32" t="s">
        <v>13</v>
      </c>
      <c r="C32" t="s">
        <v>17</v>
      </c>
      <c r="D32" t="s">
        <v>18</v>
      </c>
      <c r="F32" s="2">
        <v>43.34</v>
      </c>
      <c r="G32" s="3" t="s">
        <v>59</v>
      </c>
    </row>
    <row r="33" spans="1:7" x14ac:dyDescent="0.35">
      <c r="A33" t="s">
        <v>60</v>
      </c>
      <c r="B33" t="s">
        <v>13</v>
      </c>
      <c r="C33" t="s">
        <v>17</v>
      </c>
      <c r="D33" t="s">
        <v>18</v>
      </c>
      <c r="F33" s="2">
        <v>43.34</v>
      </c>
      <c r="G33" s="3" t="s">
        <v>61</v>
      </c>
    </row>
    <row r="34" spans="1:7" x14ac:dyDescent="0.35">
      <c r="A34" t="s">
        <v>65</v>
      </c>
      <c r="B34" t="s">
        <v>13</v>
      </c>
      <c r="C34" t="s">
        <v>17</v>
      </c>
      <c r="D34" t="s">
        <v>18</v>
      </c>
      <c r="F34" s="2">
        <v>43.34</v>
      </c>
      <c r="G34" s="3" t="s">
        <v>64</v>
      </c>
    </row>
    <row r="35" spans="1:7" x14ac:dyDescent="0.35">
      <c r="A35" t="s">
        <v>40</v>
      </c>
      <c r="B35" t="s">
        <v>41</v>
      </c>
      <c r="C35" t="s">
        <v>42</v>
      </c>
      <c r="D35" t="s">
        <v>43</v>
      </c>
      <c r="E35" s="2">
        <v>1158.9000000000001</v>
      </c>
      <c r="G35" s="3" t="s">
        <v>33</v>
      </c>
    </row>
    <row r="36" spans="1:7" x14ac:dyDescent="0.35">
      <c r="A36" t="s">
        <v>54</v>
      </c>
      <c r="B36" t="s">
        <v>37</v>
      </c>
      <c r="C36" t="s">
        <v>9</v>
      </c>
      <c r="D36" t="s">
        <v>39</v>
      </c>
      <c r="E36" s="2">
        <v>200</v>
      </c>
      <c r="G36" s="3" t="s">
        <v>55</v>
      </c>
    </row>
  </sheetData>
  <sortState xmlns:xlrd2="http://schemas.microsoft.com/office/spreadsheetml/2017/richdata2" ref="A2:G36">
    <sortCondition ref="C2:C36"/>
  </sortState>
  <pageMargins left="0.75" right="0.75" top="1" bottom="1" header="0.511811023622047" footer="0.511811023622047"/>
  <pageSetup paperSize="9" orientation="portrait" horizontalDpi="300" verticalDpi="300"/>
  <headerFooter>
    <oddFooter>&amp;L_x000D_&amp;1#&amp;"Calibri"&amp;10&amp;K000000 Confidential- Oracle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9"/>
  <sheetViews>
    <sheetView tabSelected="1" topLeftCell="A3" zoomScaleNormal="100" workbookViewId="0">
      <selection activeCell="A5" sqref="A5"/>
    </sheetView>
  </sheetViews>
  <sheetFormatPr defaultColWidth="8.6328125" defaultRowHeight="14.5" x14ac:dyDescent="0.35"/>
  <cols>
    <col min="1" max="1" width="40.453125" customWidth="1"/>
    <col min="2" max="4" width="9.08984375" hidden="1" customWidth="1"/>
    <col min="5" max="5" width="7.90625" hidden="1" customWidth="1"/>
    <col min="6" max="6" width="10.08984375" hidden="1" customWidth="1"/>
    <col min="7" max="7" width="7.90625" hidden="1" customWidth="1"/>
    <col min="8" max="8" width="10.7265625" hidden="1" customWidth="1"/>
    <col min="9" max="9" width="7.90625" hidden="1" customWidth="1"/>
    <col min="10" max="10" width="8.453125" hidden="1" customWidth="1"/>
    <col min="11" max="12" width="7.90625" hidden="1" customWidth="1"/>
    <col min="13" max="13" width="8.453125" hidden="1" customWidth="1"/>
    <col min="14" max="14" width="10.7265625" bestFit="1" customWidth="1"/>
    <col min="15" max="15" width="18" bestFit="1" customWidth="1"/>
    <col min="18" max="18" width="26.36328125" bestFit="1" customWidth="1"/>
  </cols>
  <sheetData>
    <row r="1" spans="1:18" ht="17.5" x14ac:dyDescent="0.35">
      <c r="A1" s="4" t="s">
        <v>67</v>
      </c>
    </row>
    <row r="2" spans="1:18" ht="15.5" x14ac:dyDescent="0.35">
      <c r="A2" s="5" t="s">
        <v>68</v>
      </c>
    </row>
    <row r="3" spans="1:18" x14ac:dyDescent="0.35">
      <c r="A3" s="6" t="s">
        <v>69</v>
      </c>
    </row>
    <row r="5" spans="1:18" x14ac:dyDescent="0.35">
      <c r="A5" s="7"/>
      <c r="B5" s="1" t="s">
        <v>70</v>
      </c>
      <c r="C5" s="1" t="s">
        <v>71</v>
      </c>
      <c r="D5" s="1" t="s">
        <v>72</v>
      </c>
      <c r="E5" s="1" t="s">
        <v>73</v>
      </c>
      <c r="F5" s="1" t="s">
        <v>74</v>
      </c>
      <c r="G5" s="1" t="s">
        <v>75</v>
      </c>
      <c r="H5" s="1" t="s">
        <v>76</v>
      </c>
      <c r="I5" s="1" t="s">
        <v>77</v>
      </c>
      <c r="J5" s="1" t="s">
        <v>78</v>
      </c>
      <c r="K5" s="1" t="s">
        <v>79</v>
      </c>
      <c r="L5" s="1" t="s">
        <v>80</v>
      </c>
      <c r="M5" s="1" t="s">
        <v>81</v>
      </c>
      <c r="N5" s="1" t="s">
        <v>82</v>
      </c>
    </row>
    <row r="6" spans="1:18" x14ac:dyDescent="0.35">
      <c r="A6" s="7" t="s">
        <v>83</v>
      </c>
    </row>
    <row r="7" spans="1:18" x14ac:dyDescent="0.35">
      <c r="A7" t="s">
        <v>43</v>
      </c>
      <c r="B7" s="2">
        <v>0</v>
      </c>
      <c r="C7" s="2">
        <v>0</v>
      </c>
      <c r="D7" s="2">
        <v>0</v>
      </c>
      <c r="E7" s="2">
        <v>0</v>
      </c>
      <c r="F7" s="2">
        <v>1158.9000000000001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f>SUM(B7:M7)</f>
        <v>1158.9000000000001</v>
      </c>
      <c r="P7" s="10">
        <v>99</v>
      </c>
      <c r="Q7" t="s">
        <v>96</v>
      </c>
      <c r="R7" t="s">
        <v>97</v>
      </c>
    </row>
    <row r="8" spans="1:18" x14ac:dyDescent="0.35">
      <c r="A8" s="7" t="s">
        <v>84</v>
      </c>
      <c r="B8" s="2">
        <f t="shared" ref="B8:N8" si="0">B7</f>
        <v>0</v>
      </c>
      <c r="C8" s="2">
        <f t="shared" si="0"/>
        <v>0</v>
      </c>
      <c r="D8" s="2">
        <f t="shared" si="0"/>
        <v>0</v>
      </c>
      <c r="E8" s="2">
        <f t="shared" si="0"/>
        <v>0</v>
      </c>
      <c r="F8" s="2">
        <f t="shared" si="0"/>
        <v>1158.9000000000001</v>
      </c>
      <c r="G8" s="2">
        <f t="shared" si="0"/>
        <v>0</v>
      </c>
      <c r="H8" s="2">
        <f t="shared" si="0"/>
        <v>0</v>
      </c>
      <c r="I8" s="2">
        <f t="shared" si="0"/>
        <v>0</v>
      </c>
      <c r="J8" s="2">
        <f t="shared" si="0"/>
        <v>0</v>
      </c>
      <c r="K8" s="2">
        <f t="shared" si="0"/>
        <v>0</v>
      </c>
      <c r="L8" s="2">
        <f t="shared" si="0"/>
        <v>0</v>
      </c>
      <c r="M8" s="2">
        <f t="shared" si="0"/>
        <v>0</v>
      </c>
      <c r="N8" s="2">
        <f t="shared" si="0"/>
        <v>1158.9000000000001</v>
      </c>
    </row>
    <row r="10" spans="1:18" x14ac:dyDescent="0.35">
      <c r="A10" s="7" t="s">
        <v>85</v>
      </c>
    </row>
    <row r="11" spans="1:18" x14ac:dyDescent="0.35">
      <c r="A11" t="s">
        <v>86</v>
      </c>
      <c r="B11" s="2">
        <v>36.5</v>
      </c>
      <c r="C11" s="2">
        <v>36.5</v>
      </c>
      <c r="D11" s="2">
        <v>36.5</v>
      </c>
      <c r="E11" s="2">
        <v>36.5</v>
      </c>
      <c r="F11" s="2">
        <v>36.5</v>
      </c>
      <c r="G11" s="2">
        <v>43.34</v>
      </c>
      <c r="H11" s="2">
        <v>43.34</v>
      </c>
      <c r="I11" s="2">
        <v>43.34</v>
      </c>
      <c r="J11" s="2">
        <v>43.34</v>
      </c>
      <c r="K11" s="2">
        <v>43.34</v>
      </c>
      <c r="L11" s="2">
        <v>43.34</v>
      </c>
      <c r="M11" s="2">
        <v>43.34</v>
      </c>
      <c r="N11" s="10">
        <f>SUM(B11:M11)</f>
        <v>485.88000000000011</v>
      </c>
      <c r="O11" t="s">
        <v>94</v>
      </c>
      <c r="P11" s="11">
        <v>991</v>
      </c>
      <c r="R11" s="12">
        <f>P11+N11</f>
        <v>1476.88</v>
      </c>
    </row>
    <row r="12" spans="1:18" x14ac:dyDescent="0.35">
      <c r="A12" t="s">
        <v>15</v>
      </c>
      <c r="B12" s="2">
        <v>154</v>
      </c>
      <c r="C12" s="2">
        <v>120</v>
      </c>
      <c r="D12" s="2">
        <v>29</v>
      </c>
      <c r="E12" s="2">
        <v>29</v>
      </c>
      <c r="F12" s="2">
        <v>154</v>
      </c>
      <c r="G12" s="2">
        <v>29</v>
      </c>
      <c r="H12" s="2">
        <v>29</v>
      </c>
      <c r="I12" s="2">
        <v>29</v>
      </c>
      <c r="J12" s="2">
        <v>29</v>
      </c>
      <c r="K12" s="2">
        <v>49</v>
      </c>
      <c r="L12" s="2">
        <v>29</v>
      </c>
      <c r="M12" s="2">
        <v>29</v>
      </c>
      <c r="N12" s="10">
        <f>SUM(B12:M12)</f>
        <v>709</v>
      </c>
      <c r="O12" t="s">
        <v>95</v>
      </c>
    </row>
    <row r="13" spans="1:18" x14ac:dyDescent="0.35">
      <c r="A13" s="11" t="s">
        <v>98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11">
        <v>1671.82</v>
      </c>
    </row>
    <row r="14" spans="1:18" x14ac:dyDescent="0.35">
      <c r="A14" t="s">
        <v>99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10"/>
      <c r="P14" s="11">
        <v>384</v>
      </c>
    </row>
    <row r="15" spans="1:18" x14ac:dyDescent="0.35">
      <c r="A15" t="s">
        <v>100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10"/>
      <c r="P15" s="11">
        <v>460</v>
      </c>
    </row>
    <row r="16" spans="1:18" x14ac:dyDescent="0.35">
      <c r="A16" t="s">
        <v>101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10"/>
      <c r="P16" s="11">
        <v>4228</v>
      </c>
    </row>
    <row r="17" spans="1:16" x14ac:dyDescent="0.35">
      <c r="A17" t="s">
        <v>102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0"/>
      <c r="P17" s="11">
        <v>1945</v>
      </c>
    </row>
    <row r="18" spans="1:16" x14ac:dyDescent="0.35">
      <c r="A18" t="s">
        <v>103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0"/>
      <c r="P18" s="11">
        <v>1175</v>
      </c>
    </row>
    <row r="19" spans="1:16" x14ac:dyDescent="0.35">
      <c r="A19" t="s">
        <v>104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10"/>
      <c r="P19" s="11">
        <v>2570</v>
      </c>
    </row>
    <row r="20" spans="1:16" x14ac:dyDescent="0.35">
      <c r="A20" s="7" t="s">
        <v>87</v>
      </c>
      <c r="B20" s="2">
        <f>B11+B12</f>
        <v>190.5</v>
      </c>
      <c r="C20" s="2">
        <f>C11+C12</f>
        <v>156.5</v>
      </c>
      <c r="D20" s="2">
        <f>D11+D12</f>
        <v>65.5</v>
      </c>
      <c r="E20" s="2">
        <f>E11+E12</f>
        <v>65.5</v>
      </c>
      <c r="F20" s="2">
        <f>F11+F12</f>
        <v>190.5</v>
      </c>
      <c r="G20" s="2">
        <f>G11+G12</f>
        <v>72.34</v>
      </c>
      <c r="H20" s="2">
        <f>H11+H12</f>
        <v>72.34</v>
      </c>
      <c r="I20" s="2">
        <f>I11+I12</f>
        <v>72.34</v>
      </c>
      <c r="J20" s="2">
        <f>J11+J12</f>
        <v>72.34</v>
      </c>
      <c r="K20" s="2">
        <f>K11+K12</f>
        <v>92.34</v>
      </c>
      <c r="L20" s="2">
        <f>L11+L12</f>
        <v>72.34</v>
      </c>
      <c r="M20" s="2">
        <f>M11+M12</f>
        <v>72.34</v>
      </c>
      <c r="N20" s="2">
        <f>N11+N12</f>
        <v>1194.8800000000001</v>
      </c>
    </row>
    <row r="22" spans="1:16" x14ac:dyDescent="0.35">
      <c r="A22" s="7" t="s">
        <v>88</v>
      </c>
      <c r="B22" s="2">
        <f>B8-B20</f>
        <v>-190.5</v>
      </c>
      <c r="C22" s="2">
        <f>C8-C20</f>
        <v>-156.5</v>
      </c>
      <c r="D22" s="2">
        <f>D8-D20</f>
        <v>-65.5</v>
      </c>
      <c r="E22" s="2">
        <f>E8-E20</f>
        <v>-65.5</v>
      </c>
      <c r="F22" s="2">
        <f>F8-F20</f>
        <v>968.40000000000009</v>
      </c>
      <c r="G22" s="2">
        <f>G8-G20</f>
        <v>-72.34</v>
      </c>
      <c r="H22" s="2">
        <f>H8-H20</f>
        <v>-72.34</v>
      </c>
      <c r="I22" s="2">
        <f>I8-I20</f>
        <v>-72.34</v>
      </c>
      <c r="J22" s="2">
        <f>J8-J20</f>
        <v>-72.34</v>
      </c>
      <c r="K22" s="2">
        <f>K8-K20</f>
        <v>-92.34</v>
      </c>
      <c r="L22" s="2">
        <f>L8-L20</f>
        <v>-72.34</v>
      </c>
      <c r="M22" s="2">
        <f>M8-M20</f>
        <v>-72.34</v>
      </c>
      <c r="N22" s="2">
        <f>N8-N20</f>
        <v>-35.980000000000018</v>
      </c>
    </row>
    <row r="24" spans="1:16" x14ac:dyDescent="0.35">
      <c r="A24" s="7" t="s">
        <v>89</v>
      </c>
    </row>
    <row r="25" spans="1:16" x14ac:dyDescent="0.35">
      <c r="A25" t="s">
        <v>90</v>
      </c>
      <c r="B25" s="2">
        <v>0</v>
      </c>
      <c r="C25" s="2">
        <v>0</v>
      </c>
      <c r="D25" s="2">
        <v>0</v>
      </c>
      <c r="E25" s="2">
        <v>0</v>
      </c>
      <c r="F25" s="2">
        <v>200</v>
      </c>
      <c r="G25" s="2">
        <v>0</v>
      </c>
      <c r="H25" s="2">
        <v>0</v>
      </c>
      <c r="I25" s="2">
        <v>0</v>
      </c>
      <c r="J25" s="2">
        <v>200</v>
      </c>
      <c r="K25" s="2">
        <v>0</v>
      </c>
      <c r="L25" s="2">
        <v>0</v>
      </c>
      <c r="M25" s="2">
        <v>200</v>
      </c>
      <c r="N25" s="2">
        <f>SUM(B25:M25)</f>
        <v>600</v>
      </c>
    </row>
    <row r="26" spans="1:16" x14ac:dyDescent="0.35">
      <c r="A26" t="s">
        <v>91</v>
      </c>
      <c r="B26" s="2">
        <v>700</v>
      </c>
      <c r="C26" s="2">
        <v>0</v>
      </c>
      <c r="D26" s="2">
        <v>600</v>
      </c>
      <c r="E26" s="2">
        <v>0</v>
      </c>
      <c r="F26" s="2">
        <v>0</v>
      </c>
      <c r="G26" s="2">
        <v>0</v>
      </c>
      <c r="H26" s="2">
        <v>1000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f>SUM(B26:M26)</f>
        <v>2300</v>
      </c>
    </row>
    <row r="27" spans="1:16" x14ac:dyDescent="0.35">
      <c r="A27" s="7" t="s">
        <v>92</v>
      </c>
      <c r="B27" s="2">
        <f t="shared" ref="B27:N27" si="1">B25-B26</f>
        <v>-700</v>
      </c>
      <c r="C27" s="2">
        <f t="shared" si="1"/>
        <v>0</v>
      </c>
      <c r="D27" s="2">
        <f t="shared" si="1"/>
        <v>-600</v>
      </c>
      <c r="E27" s="2">
        <f t="shared" si="1"/>
        <v>0</v>
      </c>
      <c r="F27" s="2">
        <f t="shared" si="1"/>
        <v>200</v>
      </c>
      <c r="G27" s="2">
        <f t="shared" si="1"/>
        <v>0</v>
      </c>
      <c r="H27" s="2">
        <f t="shared" si="1"/>
        <v>-1000</v>
      </c>
      <c r="I27" s="2">
        <f t="shared" si="1"/>
        <v>0</v>
      </c>
      <c r="J27" s="2">
        <f t="shared" si="1"/>
        <v>200</v>
      </c>
      <c r="K27" s="2">
        <f t="shared" si="1"/>
        <v>0</v>
      </c>
      <c r="L27" s="2">
        <f t="shared" si="1"/>
        <v>0</v>
      </c>
      <c r="M27" s="2">
        <f t="shared" si="1"/>
        <v>200</v>
      </c>
      <c r="N27" s="2">
        <f t="shared" si="1"/>
        <v>-1700</v>
      </c>
    </row>
    <row r="29" spans="1:16" x14ac:dyDescent="0.35">
      <c r="A29" s="8" t="s">
        <v>93</v>
      </c>
      <c r="B29" s="9">
        <f t="shared" ref="B29:N29" si="2">B22+B25-B26</f>
        <v>-890.5</v>
      </c>
      <c r="C29" s="9">
        <f t="shared" si="2"/>
        <v>-156.5</v>
      </c>
      <c r="D29" s="9">
        <f t="shared" si="2"/>
        <v>-665.5</v>
      </c>
      <c r="E29" s="9">
        <f t="shared" si="2"/>
        <v>-65.5</v>
      </c>
      <c r="F29" s="9">
        <f t="shared" si="2"/>
        <v>1168.4000000000001</v>
      </c>
      <c r="G29" s="9">
        <f t="shared" si="2"/>
        <v>-72.34</v>
      </c>
      <c r="H29" s="9">
        <f t="shared" si="2"/>
        <v>-1072.3399999999999</v>
      </c>
      <c r="I29" s="9">
        <f t="shared" si="2"/>
        <v>-72.34</v>
      </c>
      <c r="J29" s="9">
        <f t="shared" si="2"/>
        <v>127.66</v>
      </c>
      <c r="K29" s="9">
        <f t="shared" si="2"/>
        <v>-92.34</v>
      </c>
      <c r="L29" s="9">
        <f t="shared" si="2"/>
        <v>-72.34</v>
      </c>
      <c r="M29" s="9">
        <f t="shared" si="2"/>
        <v>127.66</v>
      </c>
      <c r="N29" s="9">
        <f t="shared" si="2"/>
        <v>-1735.98</v>
      </c>
    </row>
  </sheetData>
  <pageMargins left="0.75" right="0.75" top="1" bottom="1" header="0.511811023622047" footer="0.511811023622047"/>
  <pageSetup paperSize="9" orientation="portrait" horizontalDpi="300" verticalDpi="300"/>
  <headerFooter>
    <oddFooter>&amp;L_x000D_&amp;1#&amp;"Calibri"&amp;10&amp;K000000 Confidential- Oracle Internal</oddFooter>
  </headerFooter>
</worksheet>
</file>

<file path=docMetadata/LabelInfo.xml><?xml version="1.0" encoding="utf-8"?>
<clbl:labelList xmlns:clbl="http://schemas.microsoft.com/office/2020/mipLabelMetadata">
  <clbl:label id="{f3e58186-1c1b-4537-900b-8707ad116850}" enabled="1" method="Standard" siteId="{4e2c6054-71cb-48f1-bd6c-3a9705aca71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Transaction Detail</vt:lpstr>
      <vt:lpstr>Income Statement FY2025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Michael Dombaugh</cp:lastModifiedBy>
  <cp:revision>0</cp:revision>
  <dcterms:created xsi:type="dcterms:W3CDTF">2026-01-26T20:59:14Z</dcterms:created>
  <dcterms:modified xsi:type="dcterms:W3CDTF">2026-03-21T21:57:44Z</dcterms:modified>
  <dc:language>en-US</dc:language>
</cp:coreProperties>
</file>